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31" i="1" l="1"/>
  <c r="H24" i="1"/>
  <c r="H21" i="1"/>
  <c r="H19" i="1"/>
  <c r="H48" i="1" l="1"/>
  <c r="H18" i="1" l="1"/>
  <c r="H16" i="1" l="1"/>
  <c r="H27" i="1" l="1"/>
  <c r="H22" i="1" l="1"/>
  <c r="H30" i="1" l="1"/>
  <c r="H32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<sst xmlns="http://schemas.openxmlformats.org/spreadsheetml/2006/main" count="47" uniqueCount="27">
  <si>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</si>
  <si>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</si>
  <si>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</si>
  <si>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</si>
  <si>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</si>
  <si>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</si>
  <si>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</si>
  <si>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</si>
  <si>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</si>
  <si>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</si>
  <si>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</si>
  <si>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</si>
  <si>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</si>
  <si>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</si>
  <si>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</si>
  <si>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</si>
  <si>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</si>
  <si>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</si>
  <si>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</si>
  <si>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</si>
  <si>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</si>
  <si>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</si>
  <si>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</si>
  <si>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</si>
  <si>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</si>
  <si>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Dana:30.04.2019</t>
  </si>
  <si>
    <t>Primljena i neutrošena participacija od 30.04.2019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</si>
</sst>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164" fontId="0" fillId="3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28" zoomScaleNormal="100" workbookViewId="0">
      <selection activeCell="H34" sqref="H34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1" customWidth="1"/>
    <col min="10" max="10" width="12.7109375" style="11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3" t="s">
        <v>0</v>
      </c>
      <c r="D2" s="23"/>
      <c r="E2" s="23"/>
      <c r="F2" s="23"/>
      <c r="G2" s="23"/>
    </row>
    <row r="4" spans="2:15" x14ac:dyDescent="0.25">
      <c r="B4" s="24" t="s">
        <v>1</v>
      </c>
      <c r="C4" s="24"/>
      <c r="D4" s="24"/>
    </row>
    <row r="5" spans="2:15" x14ac:dyDescent="0.25">
      <c r="B5" s="24" t="s">
        <v>7</v>
      </c>
      <c r="C5" s="24"/>
      <c r="D5" s="24"/>
    </row>
    <row r="6" spans="2:15" x14ac:dyDescent="0.25">
      <c r="B6" s="24" t="s">
        <v>8</v>
      </c>
      <c r="C6" s="24"/>
      <c r="D6" s="24"/>
    </row>
    <row r="7" spans="2:15" x14ac:dyDescent="0.25">
      <c r="I7" s="14"/>
      <c r="J7" s="14"/>
    </row>
    <row r="8" spans="2:15" x14ac:dyDescent="0.25">
      <c r="C8" s="25" t="s">
        <v>25</v>
      </c>
      <c r="D8" s="25"/>
      <c r="E8" s="25"/>
      <c r="F8" s="25"/>
      <c r="G8" s="25"/>
      <c r="I8" s="14"/>
      <c r="J8" s="14"/>
    </row>
    <row r="9" spans="2:15" x14ac:dyDescent="0.25">
      <c r="C9" s="1"/>
      <c r="D9" s="1"/>
      <c r="E9" s="1"/>
      <c r="F9" s="1"/>
      <c r="G9" s="1"/>
      <c r="I9" s="14"/>
      <c r="J9" s="14"/>
      <c r="K9" s="12"/>
      <c r="L9" s="12"/>
      <c r="M9" s="12"/>
      <c r="N9" s="12"/>
      <c r="O9" s="12"/>
    </row>
    <row r="10" spans="2:15" x14ac:dyDescent="0.25">
      <c r="C10" s="1"/>
      <c r="D10" s="1"/>
      <c r="E10" s="1"/>
      <c r="F10" s="1"/>
      <c r="G10" s="1"/>
      <c r="I10" s="14"/>
      <c r="J10" s="14"/>
      <c r="K10" s="12"/>
      <c r="L10" s="12"/>
      <c r="M10" s="12"/>
      <c r="N10" s="12"/>
      <c r="O10" s="12"/>
    </row>
    <row r="11" spans="2:15" x14ac:dyDescent="0.25">
      <c r="B11" s="32" t="s">
        <v>22</v>
      </c>
      <c r="C11" s="33"/>
      <c r="D11" s="33"/>
      <c r="E11" s="33"/>
      <c r="F11" s="34"/>
      <c r="G11" s="2" t="s">
        <v>5</v>
      </c>
      <c r="H11" s="2" t="s">
        <v>6</v>
      </c>
      <c r="I11" s="14"/>
      <c r="J11" s="14"/>
      <c r="K11" s="26"/>
      <c r="L11" s="26"/>
      <c r="M11" s="26"/>
      <c r="N11" s="26"/>
      <c r="O11" s="26"/>
    </row>
    <row r="12" spans="2:15" x14ac:dyDescent="0.25">
      <c r="B12" s="28" t="s">
        <v>20</v>
      </c>
      <c r="C12" s="28"/>
      <c r="D12" s="28"/>
      <c r="E12" s="28"/>
      <c r="F12" s="28"/>
      <c r="G12" s="18">
        <v>43585</v>
      </c>
      <c r="H12" s="3">
        <v>8886858.8100000005</v>
      </c>
      <c r="I12" s="14"/>
      <c r="J12" s="14"/>
      <c r="K12" s="12"/>
      <c r="L12" s="12"/>
      <c r="M12" s="12"/>
      <c r="N12" s="12"/>
      <c r="O12" s="12"/>
    </row>
    <row r="13" spans="2:15" x14ac:dyDescent="0.25">
      <c r="B13" s="27" t="s">
        <v>9</v>
      </c>
      <c r="C13" s="27"/>
      <c r="D13" s="27"/>
      <c r="E13" s="27"/>
      <c r="F13" s="27"/>
      <c r="G13" s="18">
        <v>43585</v>
      </c>
      <c r="H13" s="3">
        <f>H14+H25-H32-H42</f>
        <v>8830909.7399999984</v>
      </c>
      <c r="I13" s="14"/>
      <c r="J13" s="14"/>
      <c r="K13" s="12"/>
      <c r="L13" s="12"/>
      <c r="M13" s="12"/>
      <c r="N13" s="12"/>
      <c r="O13" s="12"/>
    </row>
    <row r="14" spans="2:15" x14ac:dyDescent="0.25">
      <c r="B14" s="29" t="s">
        <v>23</v>
      </c>
      <c r="C14" s="29"/>
      <c r="D14" s="29"/>
      <c r="E14" s="29"/>
      <c r="F14" s="29"/>
      <c r="G14" s="4"/>
      <c r="H14" s="5">
        <f>H15+H16+H17+H18+H19+H20+H21+H22+H23+H24</f>
        <v>8686565.6499999985</v>
      </c>
      <c r="I14" s="14"/>
      <c r="J14" s="14"/>
      <c r="K14" s="12"/>
      <c r="L14" s="12"/>
      <c r="M14" s="12"/>
      <c r="N14" s="12"/>
      <c r="O14" s="12"/>
    </row>
    <row r="15" spans="2:15" x14ac:dyDescent="0.25">
      <c r="B15" s="20" t="s">
        <v>10</v>
      </c>
      <c r="C15" s="21"/>
      <c r="D15" s="21"/>
      <c r="E15" s="21"/>
      <c r="F15" s="22"/>
      <c r="G15" s="15"/>
      <c r="H15" s="13">
        <v>1186.07</v>
      </c>
      <c r="I15" s="14"/>
      <c r="J15" s="14"/>
      <c r="K15" s="11"/>
    </row>
    <row r="16" spans="2:15" x14ac:dyDescent="0.25">
      <c r="B16" s="20" t="s">
        <v>11</v>
      </c>
      <c r="C16" s="21"/>
      <c r="D16" s="21"/>
      <c r="E16" s="21"/>
      <c r="F16" s="22"/>
      <c r="G16" s="15"/>
      <c r="H16" s="13">
        <f>898833.33+898833.33-677875.07-145-3500+898833.33-717923.34-4765.11+898833.33-745169.42-6750+3536</f>
        <v>1442741.38</v>
      </c>
      <c r="I16" s="14"/>
      <c r="J16" s="14"/>
      <c r="K16" s="11"/>
      <c r="L16" s="11"/>
    </row>
    <row r="17" spans="2:13" x14ac:dyDescent="0.25">
      <c r="B17" s="20" t="s">
        <v>12</v>
      </c>
      <c r="C17" s="21"/>
      <c r="D17" s="21"/>
      <c r="E17" s="21"/>
      <c r="F17" s="22"/>
      <c r="G17" s="15"/>
      <c r="H17" s="13">
        <v>0</v>
      </c>
      <c r="I17" s="14"/>
      <c r="J17" s="14"/>
    </row>
    <row r="18" spans="2:13" x14ac:dyDescent="0.25">
      <c r="B18" s="20" t="s">
        <v>19</v>
      </c>
      <c r="C18" s="21"/>
      <c r="D18" s="21"/>
      <c r="E18" s="21"/>
      <c r="F18" s="22"/>
      <c r="G18" s="15"/>
      <c r="H18" s="13">
        <f>481977.26-481977.26</f>
        <v>0</v>
      </c>
      <c r="I18" s="14"/>
      <c r="J18" s="14"/>
    </row>
    <row r="19" spans="2:13" x14ac:dyDescent="0.25">
      <c r="B19" s="28" t="s">
        <v>2</v>
      </c>
      <c r="C19" s="28"/>
      <c r="D19" s="28"/>
      <c r="E19" s="28"/>
      <c r="F19" s="28"/>
      <c r="G19" s="15"/>
      <c r="H19" s="13">
        <f>1186875-387577.63+1186875-115044.7-558456.8+1186875-244304.2+1186875-1150870.62-458058.1+5673248-481136.9</f>
        <v>7025299.0499999989</v>
      </c>
      <c r="I19" s="14"/>
      <c r="J19" s="14"/>
    </row>
    <row r="20" spans="2:13" x14ac:dyDescent="0.25">
      <c r="B20" s="20" t="s">
        <v>3</v>
      </c>
      <c r="C20" s="21"/>
      <c r="D20" s="21"/>
      <c r="E20" s="21"/>
      <c r="F20" s="22"/>
      <c r="G20" s="15"/>
      <c r="H20" s="13">
        <v>0</v>
      </c>
      <c r="I20" s="14"/>
      <c r="J20" s="14"/>
    </row>
    <row r="21" spans="2:13" x14ac:dyDescent="0.25">
      <c r="B21" s="20" t="s">
        <v>13</v>
      </c>
      <c r="C21" s="21"/>
      <c r="D21" s="21"/>
      <c r="E21" s="21"/>
      <c r="F21" s="22"/>
      <c r="G21" s="15"/>
      <c r="H21" s="13">
        <f>1024073-946519.46</f>
        <v>77553.540000000037</v>
      </c>
      <c r="I21" s="14"/>
      <c r="J21" s="14"/>
      <c r="K21" s="14"/>
      <c r="L21" s="11"/>
    </row>
    <row r="22" spans="2:13" x14ac:dyDescent="0.25">
      <c r="B22" s="20" t="s">
        <v>14</v>
      </c>
      <c r="C22" s="21"/>
      <c r="D22" s="21"/>
      <c r="E22" s="21"/>
      <c r="F22" s="22"/>
      <c r="G22" s="15"/>
      <c r="H22" s="13">
        <f>216501-216501</f>
        <v>0</v>
      </c>
      <c r="I22" s="14"/>
      <c r="J22" s="14"/>
      <c r="K22" s="11"/>
    </row>
    <row r="23" spans="2:13" x14ac:dyDescent="0.25">
      <c r="B23" s="20" t="s">
        <v>15</v>
      </c>
      <c r="C23" s="21"/>
      <c r="D23" s="21"/>
      <c r="E23" s="21"/>
      <c r="F23" s="22"/>
      <c r="G23" s="15"/>
      <c r="H23" s="13">
        <v>0</v>
      </c>
      <c r="I23" s="14"/>
      <c r="J23" s="14"/>
      <c r="K23" s="11"/>
      <c r="L23" s="11"/>
    </row>
    <row r="24" spans="2:13" x14ac:dyDescent="0.25">
      <c r="B24" s="28" t="s">
        <v>26</v>
      </c>
      <c r="C24" s="28"/>
      <c r="D24" s="28"/>
      <c r="E24" s="28"/>
      <c r="F24" s="28"/>
      <c r="G24" s="16"/>
      <c r="H24" s="13">
        <f>25900+17650+9850+5990+5300+9150+13600+6800+16800+12800+19200-136848.67+12300+7550+20050+8350+484.56-1174+14550+15350+8400+7650+4800+5200-1174+5250+9500+8200-31092.28+16250+4500+18650</f>
        <v>139785.60999999999</v>
      </c>
      <c r="I24" s="14"/>
      <c r="J24" s="14"/>
      <c r="K24" s="11"/>
      <c r="L24" s="11"/>
    </row>
    <row r="25" spans="2:13" x14ac:dyDescent="0.25">
      <c r="B25" s="29" t="s">
        <v>24</v>
      </c>
      <c r="C25" s="29"/>
      <c r="D25" s="29"/>
      <c r="E25" s="29"/>
      <c r="F25" s="29"/>
      <c r="G25" s="6"/>
      <c r="H25" s="5">
        <f>H26+H27+H28+H29+H30+H31</f>
        <v>145530.16000000003</v>
      </c>
      <c r="I25" s="14"/>
      <c r="J25" s="14"/>
      <c r="K25" s="11"/>
    </row>
    <row r="26" spans="2:13" x14ac:dyDescent="0.25">
      <c r="B26" s="20" t="s">
        <v>10</v>
      </c>
      <c r="C26" s="21"/>
      <c r="D26" s="21"/>
      <c r="E26" s="21"/>
      <c r="F26" s="22"/>
      <c r="G26" s="2"/>
      <c r="H26" s="13">
        <v>0</v>
      </c>
      <c r="I26" s="14"/>
      <c r="J26" s="14"/>
    </row>
    <row r="27" spans="2:13" x14ac:dyDescent="0.25">
      <c r="B27" s="20" t="s">
        <v>11</v>
      </c>
      <c r="C27" s="21"/>
      <c r="D27" s="21"/>
      <c r="E27" s="21"/>
      <c r="F27" s="22"/>
      <c r="G27" s="2"/>
      <c r="H27" s="13">
        <f>113000+113000-113349.78+113000-117830.83+113000-124074.89</f>
        <v>96744.500000000015</v>
      </c>
      <c r="I27" s="14"/>
      <c r="J27" s="14"/>
    </row>
    <row r="28" spans="2:13" x14ac:dyDescent="0.25">
      <c r="B28" s="20" t="s">
        <v>13</v>
      </c>
      <c r="C28" s="21"/>
      <c r="D28" s="21"/>
      <c r="E28" s="21"/>
      <c r="F28" s="22"/>
      <c r="G28" s="2"/>
      <c r="H28" s="13">
        <v>0</v>
      </c>
      <c r="I28" s="14"/>
      <c r="J28" s="14"/>
      <c r="L28" s="11"/>
      <c r="M28" s="11"/>
    </row>
    <row r="29" spans="2:13" x14ac:dyDescent="0.25">
      <c r="B29" s="20" t="s">
        <v>14</v>
      </c>
      <c r="C29" s="21"/>
      <c r="D29" s="21"/>
      <c r="E29" s="21"/>
      <c r="F29" s="22"/>
      <c r="G29" s="2"/>
      <c r="H29" s="13">
        <v>0</v>
      </c>
      <c r="I29" s="14"/>
      <c r="J29" s="14"/>
    </row>
    <row r="30" spans="2:13" x14ac:dyDescent="0.25">
      <c r="B30" s="20" t="s">
        <v>15</v>
      </c>
      <c r="C30" s="21"/>
      <c r="D30" s="21"/>
      <c r="E30" s="21"/>
      <c r="F30" s="22"/>
      <c r="G30" s="2"/>
      <c r="H30" s="13">
        <f>116901.44-116901.44</f>
        <v>0</v>
      </c>
      <c r="I30" s="14"/>
      <c r="J30" s="14"/>
    </row>
    <row r="31" spans="2:13" x14ac:dyDescent="0.25">
      <c r="B31" s="20" t="s">
        <v>26</v>
      </c>
      <c r="C31" s="21"/>
      <c r="D31" s="21"/>
      <c r="E31" s="21"/>
      <c r="F31" s="22"/>
      <c r="G31" s="2"/>
      <c r="H31" s="13">
        <f>29388+4553-11897.34-20000+50705-9551+5588</f>
        <v>48785.66</v>
      </c>
      <c r="I31" s="14"/>
      <c r="J31" s="14"/>
    </row>
    <row r="32" spans="2:13" x14ac:dyDescent="0.25">
      <c r="B32" s="30" t="s">
        <v>16</v>
      </c>
      <c r="C32" s="30"/>
      <c r="D32" s="30"/>
      <c r="E32" s="30"/>
      <c r="F32" s="30"/>
      <c r="G32" s="19">
        <v>43585</v>
      </c>
      <c r="H32" s="7">
        <f>H33+H34+H35+H36+H37+H38+H39+H40+H41</f>
        <v>1186.07</v>
      </c>
      <c r="I32" s="14"/>
      <c r="J32" s="14"/>
    </row>
    <row r="33" spans="2:13" x14ac:dyDescent="0.25">
      <c r="B33" s="20" t="s">
        <v>10</v>
      </c>
      <c r="C33" s="21"/>
      <c r="D33" s="21"/>
      <c r="E33" s="21"/>
      <c r="F33" s="22"/>
      <c r="G33" s="16"/>
      <c r="H33" s="13">
        <v>1186.07</v>
      </c>
      <c r="I33" s="14"/>
      <c r="J33" s="14"/>
    </row>
    <row r="34" spans="2:13" x14ac:dyDescent="0.25">
      <c r="B34" s="20" t="s">
        <v>11</v>
      </c>
      <c r="C34" s="21"/>
      <c r="D34" s="21"/>
      <c r="E34" s="21"/>
      <c r="F34" s="22"/>
      <c r="G34" s="16"/>
      <c r="H34" s="13">
        <v>0</v>
      </c>
      <c r="I34" s="14"/>
      <c r="J34" s="14"/>
    </row>
    <row r="35" spans="2:13" x14ac:dyDescent="0.25">
      <c r="B35" s="20" t="s">
        <v>12</v>
      </c>
      <c r="C35" s="21"/>
      <c r="D35" s="21"/>
      <c r="E35" s="21"/>
      <c r="F35" s="22"/>
      <c r="G35" s="16"/>
      <c r="H35" s="13">
        <v>0</v>
      </c>
      <c r="I35" s="14"/>
      <c r="J35" s="14"/>
    </row>
    <row r="36" spans="2:13" x14ac:dyDescent="0.25">
      <c r="B36" s="20" t="s">
        <v>19</v>
      </c>
      <c r="C36" s="21"/>
      <c r="D36" s="21"/>
      <c r="E36" s="21"/>
      <c r="F36" s="22"/>
      <c r="G36" s="16"/>
      <c r="H36" s="13">
        <v>0</v>
      </c>
      <c r="I36" s="14"/>
      <c r="J36" s="14"/>
    </row>
    <row r="37" spans="2:13" x14ac:dyDescent="0.25">
      <c r="B37" s="28" t="s">
        <v>2</v>
      </c>
      <c r="C37" s="28"/>
      <c r="D37" s="28"/>
      <c r="E37" s="28"/>
      <c r="F37" s="28"/>
      <c r="G37" s="16"/>
      <c r="H37" s="13">
        <v>0</v>
      </c>
      <c r="I37" s="14"/>
      <c r="J37" s="14"/>
    </row>
    <row r="38" spans="2:13" x14ac:dyDescent="0.25">
      <c r="B38" s="20" t="s">
        <v>3</v>
      </c>
      <c r="C38" s="21"/>
      <c r="D38" s="21"/>
      <c r="E38" s="21"/>
      <c r="F38" s="22"/>
      <c r="G38" s="16"/>
      <c r="H38" s="13">
        <v>0</v>
      </c>
      <c r="I38" s="14"/>
      <c r="J38" s="14"/>
    </row>
    <row r="39" spans="2:13" x14ac:dyDescent="0.25">
      <c r="B39" s="20" t="s">
        <v>13</v>
      </c>
      <c r="C39" s="21"/>
      <c r="D39" s="21"/>
      <c r="E39" s="21"/>
      <c r="F39" s="22"/>
      <c r="G39" s="16"/>
      <c r="H39" s="13">
        <v>0</v>
      </c>
      <c r="I39" s="14"/>
      <c r="J39" s="14"/>
    </row>
    <row r="40" spans="2:13" x14ac:dyDescent="0.25">
      <c r="B40" s="20" t="s">
        <v>14</v>
      </c>
      <c r="C40" s="21"/>
      <c r="D40" s="21"/>
      <c r="E40" s="21"/>
      <c r="F40" s="22"/>
      <c r="G40" s="16"/>
      <c r="H40" s="13">
        <v>0</v>
      </c>
      <c r="I40" s="14"/>
      <c r="J40" s="14"/>
    </row>
    <row r="41" spans="2:13" x14ac:dyDescent="0.25">
      <c r="B41" s="20" t="s">
        <v>15</v>
      </c>
      <c r="C41" s="21"/>
      <c r="D41" s="21"/>
      <c r="E41" s="21"/>
      <c r="F41" s="22"/>
      <c r="G41" s="16"/>
      <c r="H41" s="13">
        <v>0</v>
      </c>
      <c r="I41" s="14"/>
      <c r="J41" s="14"/>
    </row>
    <row r="42" spans="2:13" x14ac:dyDescent="0.25">
      <c r="B42" s="30" t="s">
        <v>21</v>
      </c>
      <c r="C42" s="30"/>
      <c r="D42" s="30"/>
      <c r="E42" s="30"/>
      <c r="F42" s="30"/>
      <c r="G42" s="19">
        <v>43580</v>
      </c>
      <c r="H42" s="7">
        <f>H43+H44+H45+H46+H47</f>
        <v>0</v>
      </c>
      <c r="I42" s="14"/>
      <c r="J42" s="14"/>
    </row>
    <row r="43" spans="2:13" x14ac:dyDescent="0.25">
      <c r="B43" s="20" t="s">
        <v>10</v>
      </c>
      <c r="C43" s="21"/>
      <c r="D43" s="21"/>
      <c r="E43" s="21"/>
      <c r="F43" s="22"/>
      <c r="G43" s="2"/>
      <c r="H43" s="13">
        <v>0</v>
      </c>
      <c r="I43" s="14"/>
      <c r="J43" s="14"/>
    </row>
    <row r="44" spans="2:13" x14ac:dyDescent="0.25">
      <c r="B44" s="20" t="s">
        <v>11</v>
      </c>
      <c r="C44" s="21"/>
      <c r="D44" s="21"/>
      <c r="E44" s="21"/>
      <c r="F44" s="22"/>
      <c r="G44" s="2"/>
      <c r="H44" s="3">
        <v>0</v>
      </c>
      <c r="I44" s="14"/>
      <c r="J44" s="14"/>
    </row>
    <row r="45" spans="2:13" x14ac:dyDescent="0.25">
      <c r="B45" s="20" t="s">
        <v>13</v>
      </c>
      <c r="C45" s="21"/>
      <c r="D45" s="21"/>
      <c r="E45" s="21"/>
      <c r="F45" s="22"/>
      <c r="G45" s="2"/>
      <c r="H45" s="3">
        <v>0</v>
      </c>
      <c r="I45" s="14"/>
      <c r="J45" s="14"/>
    </row>
    <row r="46" spans="2:13" x14ac:dyDescent="0.25">
      <c r="B46" s="20" t="s">
        <v>14</v>
      </c>
      <c r="C46" s="21"/>
      <c r="D46" s="21"/>
      <c r="E46" s="21"/>
      <c r="F46" s="22"/>
      <c r="G46" s="2"/>
      <c r="H46" s="3">
        <v>0</v>
      </c>
      <c r="I46" s="14"/>
      <c r="J46" s="14"/>
    </row>
    <row r="47" spans="2:13" x14ac:dyDescent="0.25">
      <c r="B47" s="20" t="s">
        <v>15</v>
      </c>
      <c r="C47" s="21"/>
      <c r="D47" s="21"/>
      <c r="E47" s="21"/>
      <c r="F47" s="22"/>
      <c r="G47" s="2"/>
      <c r="H47" s="3">
        <v>0</v>
      </c>
      <c r="I47" s="14"/>
      <c r="J47" s="14"/>
    </row>
    <row r="48" spans="2:13" x14ac:dyDescent="0.25">
      <c r="B48" s="31" t="s">
        <v>18</v>
      </c>
      <c r="C48" s="31"/>
      <c r="D48" s="31"/>
      <c r="E48" s="31"/>
      <c r="F48" s="31"/>
      <c r="G48" s="8"/>
      <c r="H48" s="9">
        <f>55709.67+381878.45+12102.67+1571948.03+1381.65+10426.54+293.22+435514.11+221.07+15198.65+39.71+9933.99+15459.33-2444463.52+240-9933.99+1733.33+28741.33+7065.11-37539.77+973.92+240.38+359268.59+10855.65+1387.37-0.53-371751.99+96000+423179.67+249.73+17168.6+39.26-536637.24-973.92</f>
        <v>55949.069999999876</v>
      </c>
      <c r="I48" s="14"/>
      <c r="J48" s="14"/>
      <c r="M48" s="11"/>
    </row>
    <row r="49" spans="2:11" x14ac:dyDescent="0.25">
      <c r="B49" s="28" t="s">
        <v>17</v>
      </c>
      <c r="C49" s="28"/>
      <c r="D49" s="28"/>
      <c r="E49" s="28"/>
      <c r="F49" s="28"/>
      <c r="G49" s="2"/>
      <c r="H49" s="3"/>
      <c r="I49" s="14"/>
      <c r="J49" s="14"/>
    </row>
    <row r="50" spans="2:11" x14ac:dyDescent="0.25">
      <c r="B50" s="27" t="s">
        <v>4</v>
      </c>
      <c r="C50" s="27"/>
      <c r="D50" s="27"/>
      <c r="E50" s="27"/>
      <c r="F50" s="27"/>
      <c r="G50" s="2"/>
      <c r="H50" s="10">
        <f>H14+H25-H32-H42+H48-H49</f>
        <v>8886858.8099999987</v>
      </c>
      <c r="I50" s="14"/>
      <c r="J50" s="14"/>
      <c r="K50" s="11"/>
    </row>
    <row r="51" spans="2:11" x14ac:dyDescent="0.25">
      <c r="G51" s="12"/>
      <c r="H51" s="14"/>
      <c r="I51" s="17"/>
    </row>
    <row r="52" spans="2:11" x14ac:dyDescent="0.25">
      <c r="H52" s="11"/>
    </row>
  </sheetData>
  <mergeCells count="46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  <mergeCell ref="C2:G2"/>
    <mergeCell ref="B4:D4"/>
    <mergeCell ref="B5:D5"/>
    <mergeCell ref="B6:D6"/>
    <mergeCell ref="C8:G8"/>
    <mergeCell ref="B17:F17"/>
    <mergeCell ref="B18:F18"/>
    <mergeCell ref="B20:F20"/>
    <mergeCell ref="B21:F21"/>
    <mergeCell ref="B22:F22"/>
    <mergeCell ref="B23:F23"/>
    <mergeCell ref="B26:F26"/>
    <mergeCell ref="B27:F27"/>
    <mergeCell ref="B28:F28"/>
    <mergeCell ref="B29:F29"/>
    <mergeCell ref="B30:F30"/>
    <mergeCell ref="B33:F33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2019-04-12T08:22:17Z</cp:lastPrinted>
  <dcterms:created xsi:type="dcterms:W3CDTF">2018-11-15T09:32:50Z</dcterms:created>
  <dcterms:modified xsi:type="dcterms:W3CDTF">2019-05-03T06:56:18Z</dcterms:modified>
</cp:coreProperties>
</file>